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jungs/Library/Mobile Documents/com~apple~CloudDocs/Bilder/Zeitgeistich-Blog/"/>
    </mc:Choice>
  </mc:AlternateContent>
  <xr:revisionPtr revIDLastSave="0" documentId="13_ncr:1_{F9F42826-0542-2E48-B48A-D119BDA06A44}" xr6:coauthVersionLast="36" xr6:coauthVersionMax="36" xr10:uidLastSave="{00000000-0000-0000-0000-000000000000}"/>
  <bookViews>
    <workbookView xWindow="840" yWindow="460" windowWidth="27960" windowHeight="15220" xr2:uid="{13E2C4B8-3236-FD4C-B883-DB9612B2BB8B}"/>
  </bookViews>
  <sheets>
    <sheet name="Fixkosten 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O12" i="1" s="1"/>
  <c r="N13" i="1"/>
  <c r="O13" i="1" s="1"/>
  <c r="C51" i="1"/>
  <c r="C54" i="1" s="1"/>
  <c r="D51" i="1"/>
  <c r="E51" i="1"/>
  <c r="E54" i="1" s="1"/>
  <c r="F51" i="1"/>
  <c r="F54" i="1" s="1"/>
  <c r="G51" i="1"/>
  <c r="G54" i="1" s="1"/>
  <c r="H51" i="1"/>
  <c r="H54" i="1" s="1"/>
  <c r="I51" i="1"/>
  <c r="I54" i="1" s="1"/>
  <c r="J51" i="1"/>
  <c r="J54" i="1" s="1"/>
  <c r="K51" i="1"/>
  <c r="K54" i="1" s="1"/>
  <c r="L51" i="1"/>
  <c r="L54" i="1" s="1"/>
  <c r="M51" i="1"/>
  <c r="M54" i="1" s="1"/>
  <c r="B51" i="1"/>
  <c r="N47" i="1"/>
  <c r="O47" i="1" s="1"/>
  <c r="N48" i="1"/>
  <c r="O48" i="1" s="1"/>
  <c r="N43" i="1"/>
  <c r="O43" i="1" s="1"/>
  <c r="N42" i="1"/>
  <c r="O42" i="1" s="1"/>
  <c r="N39" i="1"/>
  <c r="O39" i="1" s="1"/>
  <c r="N32" i="1"/>
  <c r="O32" i="1" s="1"/>
  <c r="N33" i="1"/>
  <c r="O33" i="1" s="1"/>
  <c r="N34" i="1"/>
  <c r="O34" i="1" s="1"/>
  <c r="N27" i="1"/>
  <c r="O27" i="1" s="1"/>
  <c r="N11" i="1"/>
  <c r="O11" i="1" s="1"/>
  <c r="N6" i="1"/>
  <c r="O6" i="1" s="1"/>
  <c r="N7" i="1"/>
  <c r="O7" i="1" s="1"/>
  <c r="N8" i="1"/>
  <c r="O8" i="1" s="1"/>
  <c r="N5" i="1"/>
  <c r="O5" i="1" s="1"/>
  <c r="N46" i="1"/>
  <c r="O46" i="1" s="1"/>
  <c r="N38" i="1"/>
  <c r="O38" i="1" s="1"/>
  <c r="N37" i="1"/>
  <c r="O37" i="1" s="1"/>
  <c r="N31" i="1"/>
  <c r="O31" i="1" s="1"/>
  <c r="N30" i="1"/>
  <c r="O30" i="1" s="1"/>
  <c r="N26" i="1"/>
  <c r="O26" i="1" s="1"/>
  <c r="N25" i="1"/>
  <c r="O25" i="1" s="1"/>
  <c r="N24" i="1"/>
  <c r="O24" i="1" s="1"/>
  <c r="N21" i="1"/>
  <c r="O21" i="1" s="1"/>
  <c r="N20" i="1"/>
  <c r="O20" i="1" s="1"/>
  <c r="N19" i="1"/>
  <c r="O19" i="1" s="1"/>
  <c r="N16" i="1"/>
  <c r="O16" i="1" s="1"/>
  <c r="N49" i="1"/>
  <c r="O49" i="1" s="1"/>
  <c r="N4" i="1"/>
  <c r="O50" i="1" l="1"/>
  <c r="N51" i="1"/>
  <c r="O44" i="1"/>
  <c r="O40" i="1"/>
  <c r="P40" i="1" s="1"/>
  <c r="O14" i="1"/>
  <c r="O28" i="1"/>
  <c r="O35" i="1"/>
  <c r="K56" i="1"/>
  <c r="O22" i="1"/>
  <c r="O17" i="1"/>
  <c r="M56" i="1"/>
  <c r="B56" i="1"/>
  <c r="C56" i="1"/>
  <c r="O51" i="1"/>
  <c r="D54" i="1"/>
  <c r="F56" i="1"/>
  <c r="J56" i="1"/>
  <c r="G56" i="1"/>
  <c r="O4" i="1"/>
  <c r="O9" i="1" s="1"/>
  <c r="B54" i="1"/>
  <c r="D56" i="1"/>
  <c r="H56" i="1"/>
  <c r="L56" i="1"/>
  <c r="E56" i="1"/>
  <c r="I56" i="1"/>
  <c r="P9" i="1" l="1"/>
  <c r="P35" i="1"/>
  <c r="P44" i="1"/>
  <c r="P17" i="1"/>
  <c r="P28" i="1"/>
  <c r="P22" i="1"/>
  <c r="P14" i="1"/>
  <c r="P50" i="1"/>
</calcChain>
</file>

<file path=xl/sharedStrings.xml><?xml version="1.0" encoding="utf-8"?>
<sst xmlns="http://schemas.openxmlformats.org/spreadsheetml/2006/main" count="71" uniqueCount="71">
  <si>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</si>
  <si>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</si>
  <si>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</si>
  <si>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</si>
  <si>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</si>
  <si>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</si>
  <si>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</si>
  <si>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</si>
  <si>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</si>
  <si>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</si>
  <si>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</si>
  <si>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</si>
  <si>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Jahressumme</t>
  </si>
  <si>
    <t>Durchschnitt</t>
  </si>
  <si>
    <t>Miete</t>
  </si>
  <si>
    <t>Handy</t>
  </si>
  <si>
    <t>Kredite</t>
  </si>
  <si>
    <t>Bafög Rückzahlung</t>
  </si>
  <si>
    <t>Hund</t>
  </si>
  <si>
    <t>Hundesteuer</t>
  </si>
  <si>
    <t>Hundebetreuung</t>
  </si>
  <si>
    <t>Versicherungen</t>
  </si>
  <si>
    <t>Zahnersatz</t>
  </si>
  <si>
    <t>Haftpflichversicherung &amp; Hausrat &amp; Unfall</t>
  </si>
  <si>
    <t>ADAC</t>
  </si>
  <si>
    <t>Ginmon</t>
  </si>
  <si>
    <t>ETF Sparplan Comdirect</t>
  </si>
  <si>
    <t>Netflix</t>
  </si>
  <si>
    <t>Strom</t>
  </si>
  <si>
    <t>Gas</t>
  </si>
  <si>
    <t>Internet &amp; Telefon</t>
  </si>
  <si>
    <t>GEZ</t>
  </si>
  <si>
    <t>Mobilität / Auto / Öffis</t>
  </si>
  <si>
    <t>TÜV &amp; Reparaturen Rücklagen</t>
  </si>
  <si>
    <t>Steuer</t>
  </si>
  <si>
    <t>Versicherung</t>
  </si>
  <si>
    <t>Berufsunfähigkeit</t>
  </si>
  <si>
    <t>Monatsticket Öffis</t>
  </si>
  <si>
    <t>Sparen</t>
  </si>
  <si>
    <t>Spenden</t>
  </si>
  <si>
    <t>SOS Kinderdorf</t>
  </si>
  <si>
    <t>Sea Sheperd</t>
  </si>
  <si>
    <t>Amazon Prime</t>
  </si>
  <si>
    <t>Gitarrenunterricht</t>
  </si>
  <si>
    <t>Kita / Betreuung</t>
  </si>
  <si>
    <t>Essensgeld Schule</t>
  </si>
  <si>
    <t>Kind(er)</t>
  </si>
  <si>
    <t>Taschengeld</t>
  </si>
  <si>
    <t>OP-Kosten-Versicherung</t>
  </si>
  <si>
    <t>Auslandskrankenversicherung</t>
  </si>
  <si>
    <t>Tagesgeld Notgroschen</t>
  </si>
  <si>
    <t>Wohnung</t>
  </si>
  <si>
    <t>SUMME Ausgaben fix</t>
  </si>
  <si>
    <t>Hobbies &amp; Sonstiges</t>
  </si>
  <si>
    <t>Differenz indiv. Monat</t>
  </si>
  <si>
    <t>Fixkosten Jahresübersicht 2020</t>
  </si>
  <si>
    <t>Bemerkungen</t>
  </si>
  <si>
    <t>Was läuft wann aus (auch wenn es erst in 3 Jahren ist)?</t>
  </si>
  <si>
    <t>Was ist zu wann gekündigt?</t>
  </si>
  <si>
    <t>Bei den Spar-Themen - wie hoch sind jeweils die Freistellungsaufträge?</t>
  </si>
  <si>
    <t>Hier vermerke ich, was für mich sonst noch wichtig ist:</t>
  </si>
  <si>
    <t>Zu wann verlängert sich ein Vertrag?</t>
  </si>
  <si>
    <t>in %</t>
  </si>
  <si>
    <t>Hier trägst du einfach deine Ausgaben ein (am Besten nimm die Kontoauszüge der letzten 12 Monate zur Kontrolle) - Kategorien &amp; Bezeichnungen kannst du nach Bedarf ändern</t>
  </si>
  <si>
    <t>Der durchschnittliche monatliche Fixkostenwert ist die Zahl, die wir brauchen.</t>
  </si>
  <si>
    <t>Diesen nimmst du (ich runde immer auf den nächsten 50er auf um Puffer zu haben) und trägst ihn in die Zeile "Fixkosten-Pauschale" in jeden Monat ein</t>
  </si>
  <si>
    <t>Da ist auch der Wert, den du jeden Monat auf dein Fixkosten-Konto überweist.</t>
  </si>
  <si>
    <t>Diese Zeile gibt an, wie viel du am Ende eines Monats auf deinem Konto haben solltest und dient der Kontrolle.</t>
  </si>
  <si>
    <t>Die Summe im Dezember ist der eingerechnete Puffer (weil wir ja auf den nächsten 50er gerundet haben) und kann entweder im Dezember entnommen oder für Weihnachtsgeschenke ausgegeben werden :)</t>
  </si>
  <si>
    <t>Fixkosten-Pauschale (=Überweisung)</t>
  </si>
  <si>
    <t>Kontostand Monatsende (zur Kontrolle)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</si>
</sst>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CDCD"/>
        <bgColor indexed="64"/>
      </patternFill>
    </fill>
    <fill>
      <patternFill patternType="solid">
        <fgColor rgb="FF839788"/>
        <bgColor indexed="64"/>
      </patternFill>
    </fill>
    <fill>
      <patternFill patternType="solid">
        <fgColor rgb="FFC6CFC8"/>
        <bgColor indexed="64"/>
      </patternFill>
    </fill>
    <fill>
      <patternFill patternType="solid">
        <fgColor rgb="FFF7FE7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43" fontId="0" fillId="0" borderId="0" xfId="1" applyFont="1"/>
    <xf numFmtId="43" fontId="3" fillId="0" borderId="0" xfId="1" applyFont="1"/>
    <xf numFmtId="43" fontId="2" fillId="0" borderId="0" xfId="1" applyFont="1"/>
    <xf numFmtId="14" fontId="0" fillId="0" borderId="0" xfId="0" applyNumberFormat="1"/>
    <xf numFmtId="3" fontId="0" fillId="0" borderId="0" xfId="0" applyNumberFormat="1"/>
    <xf numFmtId="17" fontId="0" fillId="2" borderId="0" xfId="0" applyNumberFormat="1" applyFill="1"/>
    <xf numFmtId="17" fontId="2" fillId="2" borderId="0" xfId="0" applyNumberFormat="1" applyFont="1" applyFill="1"/>
    <xf numFmtId="17" fontId="0" fillId="2" borderId="0" xfId="0" applyNumberFormat="1" applyFill="1" applyAlignment="1">
      <alignment horizontal="center"/>
    </xf>
    <xf numFmtId="0" fontId="4" fillId="0" borderId="0" xfId="0" applyFont="1"/>
    <xf numFmtId="0" fontId="2" fillId="3" borderId="0" xfId="0" applyFont="1" applyFill="1"/>
    <xf numFmtId="0" fontId="0" fillId="4" borderId="0" xfId="0" applyFill="1"/>
    <xf numFmtId="0" fontId="0" fillId="2" borderId="0" xfId="0" applyFill="1"/>
    <xf numFmtId="43" fontId="0" fillId="2" borderId="0" xfId="1" applyFont="1" applyFill="1"/>
    <xf numFmtId="43" fontId="2" fillId="2" borderId="0" xfId="1" applyFont="1" applyFill="1"/>
    <xf numFmtId="43" fontId="2" fillId="2" borderId="0" xfId="0" applyNumberFormat="1" applyFont="1" applyFill="1"/>
    <xf numFmtId="0" fontId="0" fillId="0" borderId="1" xfId="0" applyFill="1" applyBorder="1"/>
    <xf numFmtId="43" fontId="3" fillId="0" borderId="1" xfId="1" applyFont="1" applyBorder="1"/>
    <xf numFmtId="43" fontId="0" fillId="0" borderId="1" xfId="1" applyFont="1" applyBorder="1"/>
    <xf numFmtId="43" fontId="2" fillId="2" borderId="1" xfId="1" applyFont="1" applyFill="1" applyBorder="1"/>
    <xf numFmtId="43" fontId="2" fillId="2" borderId="2" xfId="1" applyFont="1" applyFill="1" applyBorder="1"/>
    <xf numFmtId="9" fontId="2" fillId="2" borderId="0" xfId="1" applyNumberFormat="1" applyFont="1" applyFill="1"/>
    <xf numFmtId="17" fontId="0" fillId="5" borderId="0" xfId="0" applyNumberFormat="1" applyFill="1"/>
    <xf numFmtId="0" fontId="0" fillId="5" borderId="0" xfId="0" applyFill="1"/>
    <xf numFmtId="0" fontId="2" fillId="5" borderId="0" xfId="0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7FE72"/>
      <color rgb="FFB3CDCD"/>
      <color rgb="FFC6CFC8"/>
      <color rgb="FF8397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AE58-C73C-774C-908D-1B3BB6A30BA1}">
  <dimension ref="A1:U59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8" sqref="F58"/>
    </sheetView>
  </sheetViews>
  <sheetFormatPr baseColWidth="10" defaultColWidth="11.5" defaultRowHeight="15" x14ac:dyDescent="0.2"/>
  <cols>
    <col min="1" max="1" width="31.5" customWidth="1"/>
    <col min="2" max="12" width="11.5" customWidth="1"/>
    <col min="16" max="16" width="4.6640625" customWidth="1"/>
  </cols>
  <sheetData>
    <row r="1" spans="1:20" ht="19" x14ac:dyDescent="0.25">
      <c r="A1" s="11" t="s">
        <v>55</v>
      </c>
    </row>
    <row r="2" spans="1:20" x14ac:dyDescent="0.2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9" t="s">
        <v>12</v>
      </c>
      <c r="O2" s="8" t="s">
        <v>13</v>
      </c>
      <c r="P2" s="8" t="s">
        <v>62</v>
      </c>
      <c r="Q2" s="10" t="s">
        <v>56</v>
      </c>
    </row>
    <row r="3" spans="1:20" x14ac:dyDescent="0.2">
      <c r="A3" s="12" t="s">
        <v>51</v>
      </c>
      <c r="B3" s="24" t="s">
        <v>63</v>
      </c>
      <c r="C3" s="24"/>
      <c r="D3" s="24"/>
      <c r="E3" s="25"/>
      <c r="F3" s="24"/>
      <c r="G3" s="24"/>
      <c r="H3" s="24"/>
      <c r="I3" s="24"/>
      <c r="J3" s="24"/>
      <c r="K3" s="24"/>
      <c r="L3" s="24"/>
      <c r="M3" s="24"/>
      <c r="N3" s="1"/>
      <c r="O3" s="14"/>
      <c r="P3" s="14"/>
    </row>
    <row r="4" spans="1:20" x14ac:dyDescent="0.2">
      <c r="A4" s="13" t="s">
        <v>14</v>
      </c>
      <c r="B4" s="3">
        <v>525</v>
      </c>
      <c r="C4" s="3">
        <v>525</v>
      </c>
      <c r="D4" s="3">
        <v>525</v>
      </c>
      <c r="E4" s="3">
        <v>525</v>
      </c>
      <c r="F4" s="3">
        <v>525</v>
      </c>
      <c r="G4" s="3">
        <v>525</v>
      </c>
      <c r="H4" s="3">
        <v>525</v>
      </c>
      <c r="I4" s="3">
        <v>525</v>
      </c>
      <c r="J4" s="3">
        <v>525</v>
      </c>
      <c r="K4" s="3">
        <v>525</v>
      </c>
      <c r="L4" s="3">
        <v>525</v>
      </c>
      <c r="M4" s="3">
        <v>525</v>
      </c>
      <c r="N4" s="3">
        <f t="shared" ref="N4:N25" si="0">SUM(B4:M4)</f>
        <v>6300</v>
      </c>
      <c r="O4" s="15">
        <f t="shared" ref="O4" si="1">N4/12</f>
        <v>525</v>
      </c>
      <c r="P4" s="15"/>
      <c r="Q4" s="26" t="s">
        <v>60</v>
      </c>
      <c r="R4" s="25"/>
      <c r="S4" s="25"/>
      <c r="T4" s="25"/>
    </row>
    <row r="5" spans="1:20" x14ac:dyDescent="0.2">
      <c r="A5" s="13" t="s">
        <v>28</v>
      </c>
      <c r="B5">
        <v>28</v>
      </c>
      <c r="C5">
        <v>28</v>
      </c>
      <c r="D5">
        <v>28</v>
      </c>
      <c r="E5">
        <v>28</v>
      </c>
      <c r="F5">
        <v>28</v>
      </c>
      <c r="G5">
        <v>28</v>
      </c>
      <c r="H5">
        <v>28</v>
      </c>
      <c r="I5">
        <v>28</v>
      </c>
      <c r="J5">
        <v>28</v>
      </c>
      <c r="K5">
        <v>28</v>
      </c>
      <c r="L5">
        <v>28</v>
      </c>
      <c r="M5">
        <v>28</v>
      </c>
      <c r="N5" s="3">
        <f t="shared" ref="N5" si="2">SUM(B5:M5)</f>
        <v>336</v>
      </c>
      <c r="O5" s="15">
        <f t="shared" ref="O5" si="3">N5/12</f>
        <v>28</v>
      </c>
      <c r="P5" s="15"/>
      <c r="Q5" s="25" t="s">
        <v>57</v>
      </c>
      <c r="R5" s="25"/>
      <c r="S5" s="25"/>
      <c r="T5" s="25"/>
    </row>
    <row r="6" spans="1:20" x14ac:dyDescent="0.2">
      <c r="A6" s="13" t="s">
        <v>29</v>
      </c>
      <c r="B6" s="4">
        <v>48</v>
      </c>
      <c r="C6" s="4">
        <v>48</v>
      </c>
      <c r="D6" s="4">
        <v>48</v>
      </c>
      <c r="E6" s="4">
        <v>48</v>
      </c>
      <c r="F6" s="4">
        <v>48</v>
      </c>
      <c r="G6" s="4">
        <v>48</v>
      </c>
      <c r="H6" s="4">
        <v>48</v>
      </c>
      <c r="I6" s="4">
        <v>48</v>
      </c>
      <c r="J6" s="4">
        <v>48</v>
      </c>
      <c r="K6" s="4">
        <v>48</v>
      </c>
      <c r="L6" s="4">
        <v>48</v>
      </c>
      <c r="M6" s="4">
        <v>48</v>
      </c>
      <c r="N6" s="3">
        <f t="shared" ref="N6:N8" si="4">SUM(B6:M6)</f>
        <v>576</v>
      </c>
      <c r="O6" s="15">
        <f t="shared" ref="O6:O8" si="5">N6/12</f>
        <v>48</v>
      </c>
      <c r="P6" s="15"/>
      <c r="Q6" s="25" t="s">
        <v>58</v>
      </c>
      <c r="R6" s="25"/>
      <c r="S6" s="25"/>
      <c r="T6" s="25"/>
    </row>
    <row r="7" spans="1:20" x14ac:dyDescent="0.2">
      <c r="A7" s="13" t="s">
        <v>30</v>
      </c>
      <c r="B7" s="4">
        <v>25</v>
      </c>
      <c r="C7" s="4">
        <v>25</v>
      </c>
      <c r="D7" s="4">
        <v>25</v>
      </c>
      <c r="E7" s="4">
        <v>25</v>
      </c>
      <c r="F7" s="4">
        <v>25</v>
      </c>
      <c r="G7" s="4">
        <v>25</v>
      </c>
      <c r="H7" s="4">
        <v>25</v>
      </c>
      <c r="I7" s="4">
        <v>25</v>
      </c>
      <c r="J7" s="4">
        <v>25</v>
      </c>
      <c r="K7" s="4">
        <v>25</v>
      </c>
      <c r="L7" s="4">
        <v>25</v>
      </c>
      <c r="M7" s="4">
        <v>25</v>
      </c>
      <c r="N7" s="3">
        <f t="shared" si="4"/>
        <v>300</v>
      </c>
      <c r="O7" s="15">
        <f t="shared" si="5"/>
        <v>25</v>
      </c>
      <c r="P7" s="15"/>
      <c r="Q7" s="25" t="s">
        <v>61</v>
      </c>
      <c r="R7" s="25"/>
      <c r="S7" s="25"/>
      <c r="T7" s="25"/>
    </row>
    <row r="8" spans="1:20" x14ac:dyDescent="0.2">
      <c r="A8" s="13" t="s">
        <v>31</v>
      </c>
      <c r="B8" s="4"/>
      <c r="C8" s="4">
        <v>52.5</v>
      </c>
      <c r="D8" s="4"/>
      <c r="E8" s="4"/>
      <c r="F8" s="4">
        <v>52.5</v>
      </c>
      <c r="G8" s="4"/>
      <c r="H8" s="4"/>
      <c r="I8" s="4">
        <v>52.5</v>
      </c>
      <c r="J8" s="4"/>
      <c r="K8" s="4"/>
      <c r="L8" s="4">
        <v>52.5</v>
      </c>
      <c r="M8" s="4"/>
      <c r="N8" s="3">
        <f t="shared" si="4"/>
        <v>210</v>
      </c>
      <c r="O8" s="15">
        <f t="shared" si="5"/>
        <v>17.5</v>
      </c>
      <c r="P8" s="15"/>
      <c r="Q8" s="25" t="s">
        <v>59</v>
      </c>
      <c r="R8" s="25"/>
      <c r="S8" s="25"/>
      <c r="T8" s="25"/>
    </row>
    <row r="9" spans="1:20" x14ac:dyDescent="0.2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16">
        <f>SUM(O4:O8)</f>
        <v>643.5</v>
      </c>
      <c r="P9" s="23">
        <f>O9/$O$51</f>
        <v>0.35019534660133195</v>
      </c>
    </row>
    <row r="10" spans="1:20" x14ac:dyDescent="0.2">
      <c r="A10" s="12" t="s">
        <v>46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/>
      <c r="O10" s="15"/>
      <c r="P10" s="15"/>
    </row>
    <row r="11" spans="1:20" x14ac:dyDescent="0.2">
      <c r="A11" s="13" t="s">
        <v>44</v>
      </c>
      <c r="B11" s="4">
        <v>280</v>
      </c>
      <c r="C11" s="4">
        <v>280</v>
      </c>
      <c r="D11" s="4">
        <v>280</v>
      </c>
      <c r="E11" s="4">
        <v>280</v>
      </c>
      <c r="F11" s="4">
        <v>280</v>
      </c>
      <c r="G11" s="4">
        <v>280</v>
      </c>
      <c r="H11" s="4">
        <v>280</v>
      </c>
      <c r="I11" s="4">
        <v>280</v>
      </c>
      <c r="J11" s="4">
        <v>280</v>
      </c>
      <c r="K11" s="4">
        <v>280</v>
      </c>
      <c r="L11" s="4">
        <v>280</v>
      </c>
      <c r="M11" s="4">
        <v>280</v>
      </c>
      <c r="N11" s="3">
        <f t="shared" ref="N11" si="6">SUM(B11:M11)</f>
        <v>3360</v>
      </c>
      <c r="O11" s="15">
        <f t="shared" ref="O11" si="7">N11/12</f>
        <v>280</v>
      </c>
      <c r="P11" s="15"/>
    </row>
    <row r="12" spans="1:20" x14ac:dyDescent="0.2">
      <c r="A12" s="13" t="s">
        <v>45</v>
      </c>
      <c r="B12" s="4">
        <v>50</v>
      </c>
      <c r="C12" s="4">
        <v>50</v>
      </c>
      <c r="D12" s="4">
        <v>50</v>
      </c>
      <c r="E12" s="4">
        <v>50</v>
      </c>
      <c r="F12" s="4">
        <v>50</v>
      </c>
      <c r="G12" s="4">
        <v>50</v>
      </c>
      <c r="H12" s="4">
        <v>50</v>
      </c>
      <c r="I12" s="4">
        <v>50</v>
      </c>
      <c r="J12" s="4">
        <v>50</v>
      </c>
      <c r="K12" s="4">
        <v>50</v>
      </c>
      <c r="L12" s="4">
        <v>50</v>
      </c>
      <c r="M12" s="4">
        <v>50</v>
      </c>
      <c r="N12" s="3">
        <f t="shared" ref="N12:N13" si="8">SUM(B12:M12)</f>
        <v>600</v>
      </c>
      <c r="O12" s="15">
        <f t="shared" ref="O12:O13" si="9">N12/12</f>
        <v>50</v>
      </c>
      <c r="P12" s="15"/>
    </row>
    <row r="13" spans="1:20" x14ac:dyDescent="0.2">
      <c r="A13" s="13" t="s">
        <v>47</v>
      </c>
      <c r="B13" s="4">
        <v>30</v>
      </c>
      <c r="C13" s="4">
        <v>30</v>
      </c>
      <c r="D13" s="4">
        <v>30</v>
      </c>
      <c r="E13" s="4">
        <v>30</v>
      </c>
      <c r="F13" s="4">
        <v>30</v>
      </c>
      <c r="G13" s="4">
        <v>30</v>
      </c>
      <c r="H13" s="4">
        <v>30</v>
      </c>
      <c r="I13" s="4">
        <v>30</v>
      </c>
      <c r="J13" s="4">
        <v>30</v>
      </c>
      <c r="K13" s="4">
        <v>30</v>
      </c>
      <c r="L13" s="4">
        <v>30</v>
      </c>
      <c r="M13" s="4">
        <v>30</v>
      </c>
      <c r="N13" s="3">
        <f t="shared" si="8"/>
        <v>360</v>
      </c>
      <c r="O13" s="15">
        <f t="shared" si="9"/>
        <v>30</v>
      </c>
      <c r="P13" s="15"/>
    </row>
    <row r="14" spans="1:20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16">
        <f>SUM(O11:O13)</f>
        <v>360</v>
      </c>
      <c r="P14" s="23">
        <f>O14/$O$51</f>
        <v>0.19591348061612976</v>
      </c>
    </row>
    <row r="15" spans="1:20" x14ac:dyDescent="0.2">
      <c r="A15" s="12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15"/>
      <c r="P15" s="15"/>
    </row>
    <row r="16" spans="1:20" x14ac:dyDescent="0.2">
      <c r="A16" s="13" t="s">
        <v>17</v>
      </c>
      <c r="B16" s="3"/>
      <c r="D16" s="3">
        <v>390</v>
      </c>
      <c r="E16" s="3"/>
      <c r="G16" s="3">
        <v>390</v>
      </c>
      <c r="H16" s="3"/>
      <c r="J16" s="3">
        <v>390</v>
      </c>
      <c r="K16" s="3"/>
      <c r="M16" s="3">
        <v>390</v>
      </c>
      <c r="N16" s="3">
        <f>SUM(B16:M16)</f>
        <v>1560</v>
      </c>
      <c r="O16" s="15">
        <f>N16/12</f>
        <v>130</v>
      </c>
      <c r="P16" s="15"/>
      <c r="R16" s="6"/>
      <c r="T16" s="7"/>
    </row>
    <row r="17" spans="1:16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6">
        <f>SUM(O16:O16)</f>
        <v>130</v>
      </c>
      <c r="P17" s="23">
        <f>O17/$O$51</f>
        <v>7.0746534666935743E-2</v>
      </c>
    </row>
    <row r="18" spans="1:16" x14ac:dyDescent="0.2">
      <c r="A18" s="1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6"/>
      <c r="P18" s="16"/>
    </row>
    <row r="19" spans="1:16" x14ac:dyDescent="0.2">
      <c r="A19" s="13" t="s">
        <v>19</v>
      </c>
      <c r="B19" s="4"/>
      <c r="C19" s="4">
        <v>33</v>
      </c>
      <c r="D19" s="4"/>
      <c r="E19" s="4"/>
      <c r="F19" s="4"/>
      <c r="G19" s="4">
        <v>33</v>
      </c>
      <c r="H19" s="4"/>
      <c r="I19" s="4"/>
      <c r="J19" s="4"/>
      <c r="K19" s="4">
        <v>33</v>
      </c>
      <c r="L19" s="4"/>
      <c r="M19" s="3"/>
      <c r="N19" s="3">
        <f>SUM(B19:M19)</f>
        <v>99</v>
      </c>
      <c r="O19" s="15">
        <f>N19/12</f>
        <v>8.25</v>
      </c>
      <c r="P19" s="15"/>
    </row>
    <row r="20" spans="1:16" x14ac:dyDescent="0.2">
      <c r="A20" s="13" t="s">
        <v>48</v>
      </c>
      <c r="B20" s="4">
        <v>8</v>
      </c>
      <c r="C20" s="4">
        <v>8</v>
      </c>
      <c r="D20" s="4">
        <v>8</v>
      </c>
      <c r="E20" s="4">
        <v>8</v>
      </c>
      <c r="F20" s="4">
        <v>8</v>
      </c>
      <c r="G20" s="4">
        <v>8</v>
      </c>
      <c r="H20" s="4">
        <v>8</v>
      </c>
      <c r="I20" s="4">
        <v>8</v>
      </c>
      <c r="J20" s="4">
        <v>8</v>
      </c>
      <c r="K20" s="4">
        <v>8</v>
      </c>
      <c r="L20" s="4">
        <v>8</v>
      </c>
      <c r="M20" s="3">
        <v>8</v>
      </c>
      <c r="N20" s="3">
        <f>SUM(B20:M20)</f>
        <v>96</v>
      </c>
      <c r="O20" s="15">
        <f>N20/12</f>
        <v>8</v>
      </c>
      <c r="P20" s="15"/>
    </row>
    <row r="21" spans="1:16" x14ac:dyDescent="0.2">
      <c r="A21" s="13" t="s">
        <v>20</v>
      </c>
      <c r="B21" s="4">
        <v>150</v>
      </c>
      <c r="C21" s="4">
        <v>150</v>
      </c>
      <c r="D21" s="4">
        <v>150</v>
      </c>
      <c r="E21" s="4">
        <v>150</v>
      </c>
      <c r="F21" s="4">
        <v>150</v>
      </c>
      <c r="G21" s="4">
        <v>150</v>
      </c>
      <c r="H21" s="4">
        <v>150</v>
      </c>
      <c r="I21" s="4">
        <v>150</v>
      </c>
      <c r="J21" s="4">
        <v>150</v>
      </c>
      <c r="K21" s="4">
        <v>150</v>
      </c>
      <c r="L21" s="4">
        <v>150</v>
      </c>
      <c r="M21" s="4">
        <v>150</v>
      </c>
      <c r="N21" s="3">
        <f>SUM(B21:M21)</f>
        <v>1800</v>
      </c>
      <c r="O21" s="15">
        <f>N21/12</f>
        <v>150</v>
      </c>
      <c r="P21" s="15"/>
    </row>
    <row r="22" spans="1:16" x14ac:dyDescent="0.2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16">
        <f>SUM(O19:O21)</f>
        <v>166.25</v>
      </c>
      <c r="P22" s="23">
        <f>O22/$O$51</f>
        <v>9.047393375675436E-2</v>
      </c>
    </row>
    <row r="23" spans="1:16" x14ac:dyDescent="0.2">
      <c r="A23" s="12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/>
      <c r="P23" s="15"/>
    </row>
    <row r="24" spans="1:16" x14ac:dyDescent="0.2">
      <c r="A24" s="13" t="s">
        <v>36</v>
      </c>
      <c r="B24" s="4">
        <v>61</v>
      </c>
      <c r="C24" s="4">
        <v>61</v>
      </c>
      <c r="D24" s="4">
        <v>61</v>
      </c>
      <c r="E24" s="4">
        <v>61</v>
      </c>
      <c r="F24" s="4">
        <v>61</v>
      </c>
      <c r="G24" s="4">
        <v>61</v>
      </c>
      <c r="H24" s="4">
        <v>61</v>
      </c>
      <c r="I24" s="4">
        <v>61</v>
      </c>
      <c r="J24" s="4">
        <v>61</v>
      </c>
      <c r="K24" s="4">
        <v>61</v>
      </c>
      <c r="L24" s="4">
        <v>61</v>
      </c>
      <c r="M24" s="4">
        <v>61</v>
      </c>
      <c r="N24" s="3">
        <f t="shared" si="0"/>
        <v>732</v>
      </c>
      <c r="O24" s="15">
        <f t="shared" ref="O24:O26" si="10">N24/12</f>
        <v>61</v>
      </c>
      <c r="P24" s="15"/>
    </row>
    <row r="25" spans="1:16" x14ac:dyDescent="0.2">
      <c r="A25" s="13" t="s">
        <v>22</v>
      </c>
      <c r="B25" s="4">
        <v>11.75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3"/>
      <c r="N25" s="3">
        <f t="shared" si="0"/>
        <v>11.75</v>
      </c>
      <c r="O25" s="15">
        <f t="shared" si="10"/>
        <v>0.97916666666666663</v>
      </c>
      <c r="P25" s="15"/>
    </row>
    <row r="26" spans="1:16" x14ac:dyDescent="0.2">
      <c r="A26" s="13" t="s">
        <v>23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3">
        <v>380</v>
      </c>
      <c r="N26" s="3">
        <f>SUM(B26:M26)</f>
        <v>380</v>
      </c>
      <c r="O26" s="15">
        <f t="shared" si="10"/>
        <v>31.666666666666668</v>
      </c>
      <c r="P26" s="15"/>
    </row>
    <row r="27" spans="1:16" x14ac:dyDescent="0.2">
      <c r="A27" s="13" t="s">
        <v>49</v>
      </c>
      <c r="C27" s="3"/>
      <c r="D27" s="4"/>
      <c r="E27" s="4"/>
      <c r="F27" s="4"/>
      <c r="G27" s="4"/>
      <c r="H27" s="4"/>
      <c r="I27" s="4">
        <v>12</v>
      </c>
      <c r="J27" s="4"/>
      <c r="K27" s="4"/>
      <c r="L27" s="4"/>
      <c r="M27" s="3"/>
      <c r="N27" s="3">
        <f>SUM(B27:M27)</f>
        <v>12</v>
      </c>
      <c r="O27" s="15">
        <f t="shared" ref="O27" si="11">N27/12</f>
        <v>1</v>
      </c>
      <c r="P27" s="15"/>
    </row>
    <row r="28" spans="1:16" x14ac:dyDescent="0.2">
      <c r="O28" s="17">
        <f>SUM(O24:O27)</f>
        <v>94.645833333333329</v>
      </c>
      <c r="P28" s="23">
        <f>O28/$O$51</f>
        <v>5.1506651761520687E-2</v>
      </c>
    </row>
    <row r="29" spans="1:16" x14ac:dyDescent="0.2">
      <c r="A29" s="12" t="s">
        <v>32</v>
      </c>
      <c r="O29" s="14"/>
      <c r="P29" s="14"/>
    </row>
    <row r="30" spans="1:16" x14ac:dyDescent="0.2">
      <c r="A30" s="13" t="s">
        <v>33</v>
      </c>
      <c r="G30">
        <v>500</v>
      </c>
      <c r="N30" s="3">
        <f t="shared" ref="N30" si="12">SUM(B30:M30)</f>
        <v>500</v>
      </c>
      <c r="O30" s="15">
        <f t="shared" ref="O30" si="13">N30/12</f>
        <v>41.666666666666664</v>
      </c>
      <c r="P30" s="15"/>
    </row>
    <row r="31" spans="1:16" x14ac:dyDescent="0.2">
      <c r="A31" s="13" t="s">
        <v>24</v>
      </c>
      <c r="B31" s="3"/>
      <c r="C31" s="4"/>
      <c r="D31" s="4"/>
      <c r="E31" s="4"/>
      <c r="F31" s="4"/>
      <c r="G31" s="4"/>
      <c r="H31" s="4"/>
      <c r="I31" s="4"/>
      <c r="J31" s="4">
        <v>84</v>
      </c>
      <c r="K31" s="4"/>
      <c r="L31" s="4"/>
      <c r="M31" s="3"/>
      <c r="N31" s="3">
        <f>SUM(B31:M31)</f>
        <v>84</v>
      </c>
      <c r="O31" s="15">
        <f>N31/12</f>
        <v>7</v>
      </c>
      <c r="P31" s="15"/>
    </row>
    <row r="32" spans="1:16" x14ac:dyDescent="0.2">
      <c r="A32" s="13" t="s">
        <v>34</v>
      </c>
      <c r="B32" s="3"/>
      <c r="C32" s="4"/>
      <c r="D32" s="4"/>
      <c r="F32" s="4"/>
      <c r="G32" s="4"/>
      <c r="I32" s="4"/>
      <c r="J32" s="4"/>
      <c r="K32" s="4"/>
      <c r="L32" s="4">
        <v>320</v>
      </c>
      <c r="M32" s="3"/>
      <c r="N32" s="3">
        <f t="shared" ref="N32:N34" si="14">SUM(B32:M32)</f>
        <v>320</v>
      </c>
      <c r="O32" s="15">
        <f t="shared" ref="O32:O34" si="15">N32/12</f>
        <v>26.666666666666668</v>
      </c>
      <c r="P32" s="15"/>
    </row>
    <row r="33" spans="1:17" x14ac:dyDescent="0.2">
      <c r="A33" s="13" t="s">
        <v>35</v>
      </c>
      <c r="B33" s="3"/>
      <c r="C33" s="4"/>
      <c r="D33" s="4"/>
      <c r="F33" s="4"/>
      <c r="G33" s="4"/>
      <c r="I33" s="4"/>
      <c r="J33" s="4"/>
      <c r="K33" s="4"/>
      <c r="L33" s="4">
        <v>460</v>
      </c>
      <c r="M33" s="3"/>
      <c r="N33" s="3">
        <f t="shared" si="14"/>
        <v>460</v>
      </c>
      <c r="O33" s="15">
        <f t="shared" si="15"/>
        <v>38.333333333333336</v>
      </c>
      <c r="P33" s="15"/>
    </row>
    <row r="34" spans="1:17" x14ac:dyDescent="0.2">
      <c r="A34" s="13" t="s">
        <v>37</v>
      </c>
      <c r="B34" s="3">
        <v>57</v>
      </c>
      <c r="C34" s="3">
        <v>57</v>
      </c>
      <c r="D34" s="3">
        <v>57</v>
      </c>
      <c r="E34" s="3">
        <v>57</v>
      </c>
      <c r="F34" s="3">
        <v>57</v>
      </c>
      <c r="G34" s="3">
        <v>57</v>
      </c>
      <c r="H34" s="3">
        <v>57</v>
      </c>
      <c r="I34" s="3">
        <v>57</v>
      </c>
      <c r="J34" s="3">
        <v>57</v>
      </c>
      <c r="K34" s="3">
        <v>57</v>
      </c>
      <c r="L34" s="3">
        <v>57</v>
      </c>
      <c r="M34" s="3">
        <v>57</v>
      </c>
      <c r="N34" s="3">
        <f t="shared" si="14"/>
        <v>684</v>
      </c>
      <c r="O34" s="15">
        <f t="shared" si="15"/>
        <v>57</v>
      </c>
      <c r="P34" s="15"/>
    </row>
    <row r="35" spans="1:17" x14ac:dyDescent="0.2">
      <c r="A35" s="2"/>
      <c r="N35" s="3"/>
      <c r="O35" s="16">
        <f>SUM(O30:O34)</f>
        <v>170.66666666666666</v>
      </c>
      <c r="P35" s="23">
        <f>O35/$O$51</f>
        <v>9.287750192172077E-2</v>
      </c>
    </row>
    <row r="36" spans="1:17" x14ac:dyDescent="0.2">
      <c r="A36" s="12" t="s">
        <v>38</v>
      </c>
      <c r="O36" s="14"/>
      <c r="P36" s="14"/>
    </row>
    <row r="37" spans="1:17" x14ac:dyDescent="0.2">
      <c r="A37" s="13" t="s">
        <v>25</v>
      </c>
      <c r="B37" s="4">
        <v>50</v>
      </c>
      <c r="C37" s="4">
        <v>50</v>
      </c>
      <c r="D37" s="4">
        <v>50</v>
      </c>
      <c r="E37" s="4">
        <v>50</v>
      </c>
      <c r="F37" s="4">
        <v>50</v>
      </c>
      <c r="G37" s="4">
        <v>50</v>
      </c>
      <c r="H37" s="4">
        <v>50</v>
      </c>
      <c r="I37" s="4">
        <v>50</v>
      </c>
      <c r="J37" s="4">
        <v>50</v>
      </c>
      <c r="K37" s="4">
        <v>50</v>
      </c>
      <c r="L37" s="4">
        <v>50</v>
      </c>
      <c r="M37" s="4">
        <v>50</v>
      </c>
      <c r="N37" s="3">
        <f t="shared" ref="N37:N38" si="16">SUM(B37:M37)</f>
        <v>600</v>
      </c>
      <c r="O37" s="15">
        <f>N37/12</f>
        <v>50</v>
      </c>
      <c r="P37" s="15"/>
      <c r="Q37" s="3"/>
    </row>
    <row r="38" spans="1:17" x14ac:dyDescent="0.2">
      <c r="A38" s="13" t="s">
        <v>26</v>
      </c>
      <c r="B38" s="4">
        <v>75</v>
      </c>
      <c r="C38" s="4">
        <v>75</v>
      </c>
      <c r="D38" s="4">
        <v>75</v>
      </c>
      <c r="E38" s="4">
        <v>75</v>
      </c>
      <c r="F38" s="4">
        <v>75</v>
      </c>
      <c r="G38" s="4">
        <v>75</v>
      </c>
      <c r="H38" s="4">
        <v>75</v>
      </c>
      <c r="I38" s="4">
        <v>75</v>
      </c>
      <c r="J38" s="4">
        <v>75</v>
      </c>
      <c r="K38" s="4">
        <v>75</v>
      </c>
      <c r="L38" s="4">
        <v>75</v>
      </c>
      <c r="M38" s="4">
        <v>75</v>
      </c>
      <c r="N38" s="3">
        <f t="shared" si="16"/>
        <v>900</v>
      </c>
      <c r="O38" s="15">
        <f>N38/12</f>
        <v>75</v>
      </c>
      <c r="P38" s="15"/>
      <c r="Q38" s="3"/>
    </row>
    <row r="39" spans="1:17" x14ac:dyDescent="0.2">
      <c r="A39" s="13" t="s">
        <v>50</v>
      </c>
      <c r="B39" s="4">
        <v>50</v>
      </c>
      <c r="C39" s="4">
        <v>50</v>
      </c>
      <c r="D39" s="4">
        <v>50</v>
      </c>
      <c r="E39" s="4">
        <v>50</v>
      </c>
      <c r="F39" s="4">
        <v>50</v>
      </c>
      <c r="G39" s="4">
        <v>50</v>
      </c>
      <c r="H39" s="4">
        <v>50</v>
      </c>
      <c r="I39" s="4">
        <v>50</v>
      </c>
      <c r="J39" s="4">
        <v>50</v>
      </c>
      <c r="K39" s="4">
        <v>50</v>
      </c>
      <c r="L39" s="4">
        <v>50</v>
      </c>
      <c r="M39" s="4">
        <v>50</v>
      </c>
      <c r="N39" s="3">
        <f t="shared" ref="N39" si="17">SUM(B39:M39)</f>
        <v>600</v>
      </c>
      <c r="O39" s="15">
        <f>N39/12</f>
        <v>50</v>
      </c>
      <c r="P39" s="15"/>
      <c r="Q39" s="3"/>
    </row>
    <row r="40" spans="1:17" x14ac:dyDescent="0.2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"/>
      <c r="N40" s="3"/>
      <c r="O40" s="16">
        <f>SUM(O37:O39)</f>
        <v>175</v>
      </c>
      <c r="P40" s="23">
        <f>O40/$O$51</f>
        <v>9.5235719743951966E-2</v>
      </c>
    </row>
    <row r="41" spans="1:17" x14ac:dyDescent="0.2">
      <c r="A41" s="12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"/>
      <c r="N41" s="3"/>
      <c r="O41" s="16"/>
      <c r="P41" s="16"/>
    </row>
    <row r="42" spans="1:17" x14ac:dyDescent="0.2">
      <c r="A42" s="13" t="s">
        <v>40</v>
      </c>
      <c r="B42" s="4">
        <v>15</v>
      </c>
      <c r="C42" s="4">
        <v>15</v>
      </c>
      <c r="D42" s="4">
        <v>15</v>
      </c>
      <c r="E42" s="4">
        <v>15</v>
      </c>
      <c r="F42" s="4">
        <v>15</v>
      </c>
      <c r="G42" s="4">
        <v>15</v>
      </c>
      <c r="H42" s="4">
        <v>15</v>
      </c>
      <c r="I42" s="4">
        <v>15</v>
      </c>
      <c r="J42" s="4">
        <v>15</v>
      </c>
      <c r="K42" s="4">
        <v>15</v>
      </c>
      <c r="L42" s="4">
        <v>15</v>
      </c>
      <c r="M42" s="4">
        <v>15</v>
      </c>
      <c r="N42" s="3">
        <f t="shared" ref="N42" si="18">SUM(B42:M42)</f>
        <v>180</v>
      </c>
      <c r="O42" s="15">
        <f>N42/12</f>
        <v>15</v>
      </c>
      <c r="P42" s="15"/>
    </row>
    <row r="43" spans="1:17" x14ac:dyDescent="0.2">
      <c r="A43" s="13" t="s">
        <v>41</v>
      </c>
      <c r="B43" s="4">
        <v>15</v>
      </c>
      <c r="C43" s="4">
        <v>15</v>
      </c>
      <c r="D43" s="4">
        <v>15</v>
      </c>
      <c r="E43" s="4">
        <v>15</v>
      </c>
      <c r="F43" s="4">
        <v>15</v>
      </c>
      <c r="G43" s="4">
        <v>15</v>
      </c>
      <c r="H43" s="4">
        <v>15</v>
      </c>
      <c r="I43" s="4">
        <v>15</v>
      </c>
      <c r="J43" s="4">
        <v>15</v>
      </c>
      <c r="K43" s="4">
        <v>15</v>
      </c>
      <c r="L43" s="4">
        <v>15</v>
      </c>
      <c r="M43" s="4">
        <v>15</v>
      </c>
      <c r="N43" s="3">
        <f t="shared" ref="N43" si="19">SUM(B43:M43)</f>
        <v>180</v>
      </c>
      <c r="O43" s="15">
        <f>N43/12</f>
        <v>15</v>
      </c>
      <c r="P43" s="15"/>
    </row>
    <row r="44" spans="1:17" x14ac:dyDescent="0.2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"/>
      <c r="N44" s="3"/>
      <c r="O44" s="16">
        <f>SUM(O42:O43)</f>
        <v>30</v>
      </c>
      <c r="P44" s="23">
        <f>O44/$O$51</f>
        <v>1.6326123384677479E-2</v>
      </c>
    </row>
    <row r="45" spans="1:17" x14ac:dyDescent="0.2">
      <c r="A45" s="12" t="s">
        <v>53</v>
      </c>
      <c r="O45" s="14"/>
      <c r="P45" s="14"/>
    </row>
    <row r="46" spans="1:17" x14ac:dyDescent="0.2">
      <c r="A46" s="13" t="s">
        <v>27</v>
      </c>
      <c r="B46" s="4">
        <v>9.9</v>
      </c>
      <c r="C46" s="4">
        <v>9.9</v>
      </c>
      <c r="D46" s="4">
        <v>9.9</v>
      </c>
      <c r="E46" s="4">
        <v>9.9</v>
      </c>
      <c r="F46" s="4">
        <v>9.9</v>
      </c>
      <c r="G46" s="4">
        <v>9.9</v>
      </c>
      <c r="H46" s="4">
        <v>9.9</v>
      </c>
      <c r="I46" s="4">
        <v>9.9</v>
      </c>
      <c r="J46" s="4">
        <v>9.9</v>
      </c>
      <c r="K46" s="4">
        <v>9.9</v>
      </c>
      <c r="L46" s="4">
        <v>9.9</v>
      </c>
      <c r="M46" s="4">
        <v>9.9</v>
      </c>
      <c r="N46" s="3">
        <f>SUM(B46:M46)</f>
        <v>118.80000000000003</v>
      </c>
      <c r="O46" s="15">
        <f>N46/12</f>
        <v>9.9000000000000021</v>
      </c>
      <c r="P46" s="15"/>
    </row>
    <row r="47" spans="1:17" x14ac:dyDescent="0.2">
      <c r="A47" s="13" t="s">
        <v>42</v>
      </c>
      <c r="B47" s="4"/>
      <c r="C47" s="4"/>
      <c r="D47" s="4"/>
      <c r="E47" s="4"/>
      <c r="F47" s="4"/>
      <c r="G47" s="4"/>
      <c r="H47" s="4">
        <v>79</v>
      </c>
      <c r="I47" s="4"/>
      <c r="J47" s="4"/>
      <c r="K47" s="4"/>
      <c r="L47" s="4"/>
      <c r="M47" s="4"/>
      <c r="N47" s="3">
        <f t="shared" ref="N47:N48" si="20">SUM(B47:M47)</f>
        <v>79</v>
      </c>
      <c r="O47" s="15">
        <f t="shared" ref="O47:O48" si="21">N47/12</f>
        <v>6.583333333333333</v>
      </c>
      <c r="P47" s="15"/>
    </row>
    <row r="48" spans="1:17" x14ac:dyDescent="0.2">
      <c r="A48" s="13" t="s">
        <v>43</v>
      </c>
      <c r="B48" s="4">
        <v>40</v>
      </c>
      <c r="C48" s="4">
        <v>40</v>
      </c>
      <c r="D48" s="4">
        <v>40</v>
      </c>
      <c r="E48" s="4">
        <v>40</v>
      </c>
      <c r="F48" s="4">
        <v>40</v>
      </c>
      <c r="G48" s="4">
        <v>40</v>
      </c>
      <c r="H48" s="4">
        <v>40</v>
      </c>
      <c r="I48" s="4">
        <v>40</v>
      </c>
      <c r="J48" s="4">
        <v>40</v>
      </c>
      <c r="K48" s="4">
        <v>40</v>
      </c>
      <c r="L48" s="4">
        <v>40</v>
      </c>
      <c r="M48" s="4">
        <v>40</v>
      </c>
      <c r="N48" s="3">
        <f t="shared" si="20"/>
        <v>480</v>
      </c>
      <c r="O48" s="15">
        <f t="shared" si="21"/>
        <v>40</v>
      </c>
      <c r="P48" s="15"/>
    </row>
    <row r="49" spans="1:21" x14ac:dyDescent="0.2">
      <c r="A49" s="13" t="s">
        <v>15</v>
      </c>
      <c r="B49" s="4">
        <v>11</v>
      </c>
      <c r="C49" s="4">
        <v>11</v>
      </c>
      <c r="D49" s="4">
        <v>11</v>
      </c>
      <c r="E49" s="4">
        <v>11</v>
      </c>
      <c r="F49" s="4">
        <v>11</v>
      </c>
      <c r="G49" s="4">
        <v>11</v>
      </c>
      <c r="H49" s="4">
        <v>11</v>
      </c>
      <c r="I49" s="4">
        <v>11</v>
      </c>
      <c r="J49" s="4">
        <v>11</v>
      </c>
      <c r="K49" s="4">
        <v>11</v>
      </c>
      <c r="L49" s="4">
        <v>11</v>
      </c>
      <c r="M49" s="4">
        <v>11</v>
      </c>
      <c r="N49" s="3">
        <f>SUM(B49:M49)</f>
        <v>132</v>
      </c>
      <c r="O49" s="15">
        <f>N49/12</f>
        <v>11</v>
      </c>
      <c r="P49" s="15"/>
    </row>
    <row r="50" spans="1:21" ht="16" thickBot="1" x14ac:dyDescent="0.2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1">
        <f>SUM(O46:O49)</f>
        <v>67.483333333333334</v>
      </c>
      <c r="P50" s="23">
        <f>O50/$O$51</f>
        <v>3.6724707546977285E-2</v>
      </c>
    </row>
    <row r="51" spans="1:21" ht="16" thickBot="1" x14ac:dyDescent="0.25">
      <c r="A51" t="s">
        <v>52</v>
      </c>
      <c r="B51" s="3">
        <f>SUM(B4:B49)</f>
        <v>1539.65</v>
      </c>
      <c r="C51" s="3">
        <f>SUM(C4:C49)</f>
        <v>1613.4</v>
      </c>
      <c r="D51" s="3">
        <f>SUM(D4:D49)</f>
        <v>1917.9</v>
      </c>
      <c r="E51" s="3">
        <f>SUM(E4:E49)</f>
        <v>1527.9</v>
      </c>
      <c r="F51" s="3">
        <f>SUM(F4:F49)</f>
        <v>1580.4</v>
      </c>
      <c r="G51" s="3">
        <f>SUM(G4:G49)</f>
        <v>2450.9</v>
      </c>
      <c r="H51" s="3">
        <f>SUM(H4:H49)</f>
        <v>1606.9</v>
      </c>
      <c r="I51" s="3">
        <f>SUM(I4:I49)</f>
        <v>1592.4</v>
      </c>
      <c r="J51" s="3">
        <f>SUM(J4:J49)</f>
        <v>2001.9</v>
      </c>
      <c r="K51" s="3">
        <f>SUM(K4:K49)</f>
        <v>1560.9</v>
      </c>
      <c r="L51" s="3">
        <f>SUM(L4:L49)</f>
        <v>2360.4</v>
      </c>
      <c r="M51" s="3">
        <f>SUM(M4:M49)</f>
        <v>2297.9</v>
      </c>
      <c r="N51" s="3">
        <f>SUM(N4:N49)</f>
        <v>22050.55</v>
      </c>
      <c r="O51" s="22">
        <f>N51/12</f>
        <v>1837.5458333333333</v>
      </c>
      <c r="P51" s="23"/>
      <c r="Q51" s="26" t="s">
        <v>64</v>
      </c>
      <c r="R51" s="25"/>
      <c r="S51" s="25"/>
      <c r="T51" s="25"/>
      <c r="U51" s="25"/>
    </row>
    <row r="52" spans="1:2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5" t="s">
        <v>65</v>
      </c>
      <c r="R52" s="25"/>
      <c r="S52" s="25"/>
      <c r="T52" s="25"/>
      <c r="U52" s="25"/>
    </row>
    <row r="53" spans="1:21" x14ac:dyDescent="0.2">
      <c r="A53" t="s">
        <v>69</v>
      </c>
      <c r="B53" s="3">
        <v>1850</v>
      </c>
      <c r="C53" s="3">
        <v>1850</v>
      </c>
      <c r="D53" s="3">
        <v>1850</v>
      </c>
      <c r="E53" s="3">
        <v>1850</v>
      </c>
      <c r="F53" s="3">
        <v>1850</v>
      </c>
      <c r="G53" s="3">
        <v>1850</v>
      </c>
      <c r="H53" s="3">
        <v>1850</v>
      </c>
      <c r="I53" s="3">
        <v>1850</v>
      </c>
      <c r="J53" s="3">
        <v>1850</v>
      </c>
      <c r="K53" s="3">
        <v>1850</v>
      </c>
      <c r="L53" s="3">
        <v>1850</v>
      </c>
      <c r="M53" s="3">
        <v>1850</v>
      </c>
      <c r="N53" s="3"/>
      <c r="O53" s="3"/>
      <c r="P53" s="3"/>
      <c r="Q53" s="25" t="s">
        <v>66</v>
      </c>
      <c r="R53" s="25"/>
      <c r="S53" s="25"/>
      <c r="T53" s="25"/>
      <c r="U53" s="25"/>
    </row>
    <row r="54" spans="1:21" hidden="1" x14ac:dyDescent="0.2">
      <c r="A54" t="s">
        <v>54</v>
      </c>
      <c r="B54" s="3">
        <f>B53-B51</f>
        <v>310.34999999999991</v>
      </c>
      <c r="C54" s="3">
        <f t="shared" ref="C54:M54" si="22">C53-C51</f>
        <v>236.59999999999991</v>
      </c>
      <c r="D54" s="3">
        <f t="shared" si="22"/>
        <v>-67.900000000000091</v>
      </c>
      <c r="E54" s="3">
        <f t="shared" si="22"/>
        <v>322.09999999999991</v>
      </c>
      <c r="F54" s="3">
        <f t="shared" si="22"/>
        <v>269.59999999999991</v>
      </c>
      <c r="G54" s="3">
        <f t="shared" si="22"/>
        <v>-600.90000000000009</v>
      </c>
      <c r="H54" s="3">
        <f t="shared" si="22"/>
        <v>243.09999999999991</v>
      </c>
      <c r="I54" s="3">
        <f t="shared" si="22"/>
        <v>257.59999999999991</v>
      </c>
      <c r="J54" s="3">
        <f t="shared" si="22"/>
        <v>-151.90000000000009</v>
      </c>
      <c r="K54" s="3">
        <f t="shared" si="22"/>
        <v>289.09999999999991</v>
      </c>
      <c r="L54" s="3">
        <f t="shared" si="22"/>
        <v>-510.40000000000009</v>
      </c>
      <c r="M54" s="3">
        <f t="shared" si="22"/>
        <v>-447.90000000000009</v>
      </c>
      <c r="N54" s="3"/>
      <c r="O54" s="5"/>
      <c r="P54" s="5"/>
    </row>
    <row r="55" spans="1:2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1" x14ac:dyDescent="0.2">
      <c r="A56" t="s">
        <v>70</v>
      </c>
      <c r="B56" s="3">
        <f>B53-B51</f>
        <v>310.34999999999991</v>
      </c>
      <c r="C56" s="3">
        <f>(B53+C53)-(C51+B51)</f>
        <v>546.94999999999982</v>
      </c>
      <c r="D56" s="3">
        <f>SUM(B53:D53)-SUM(B51:D51)</f>
        <v>479.04999999999927</v>
      </c>
      <c r="E56" s="3">
        <f>SUM(B53:E53)-SUM(B51:E51)</f>
        <v>801.14999999999964</v>
      </c>
      <c r="F56" s="3">
        <f>SUM(B53:F53)-SUM(B51:F51)</f>
        <v>1070.75</v>
      </c>
      <c r="G56" s="3">
        <f>SUM(B53:G53)-SUM(B51:G51)</f>
        <v>469.85000000000036</v>
      </c>
      <c r="H56" s="3">
        <f>SUM(B53:H53)-SUM(B51:H51)</f>
        <v>712.95000000000073</v>
      </c>
      <c r="I56" s="3">
        <f>SUM(B53:I53)-SUM(B51:I51)</f>
        <v>970.55000000000109</v>
      </c>
      <c r="J56" s="3">
        <f>SUM(B53:J53)-SUM(B51:J51)</f>
        <v>818.65000000000146</v>
      </c>
      <c r="K56" s="3">
        <f>SUM(B53:K53)-SUM(B51:K51)</f>
        <v>1107.75</v>
      </c>
      <c r="L56" s="3">
        <f>SUM(B53:L53)-SUM(B51:L51)</f>
        <v>597.34999999999854</v>
      </c>
      <c r="M56" s="3">
        <f>SUM(B53:M53)-SUM(B51:M51)</f>
        <v>149.44999999999709</v>
      </c>
      <c r="N56" s="3"/>
      <c r="O56" s="3"/>
      <c r="P56" s="3"/>
      <c r="Q56" s="25" t="s">
        <v>67</v>
      </c>
      <c r="R56" s="25"/>
      <c r="S56" s="25"/>
      <c r="T56" s="25"/>
      <c r="U56" s="25"/>
    </row>
    <row r="57" spans="1:2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5" t="s">
        <v>68</v>
      </c>
      <c r="R57" s="25"/>
      <c r="S57" s="25"/>
      <c r="T57" s="25"/>
      <c r="U57" s="25"/>
    </row>
    <row r="59" spans="1:21" x14ac:dyDescent="0.2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</sheetData>
  <pageMargins left="0.7" right="0.7" top="0.78740157499999996" bottom="0.78740157499999996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Fixkosten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 Jungs</dc:creator>
  <cp:lastModifiedBy>Luise Jungs</cp:lastModifiedBy>
  <dcterms:created xsi:type="dcterms:W3CDTF">2020-04-09T02:40:57Z</dcterms:created>
  <dcterms:modified xsi:type="dcterms:W3CDTF">2020-04-09T03:55:10Z</dcterms:modified>
</cp:coreProperties>
</file>